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<sst xmlns="http://schemas.openxmlformats.org/spreadsheetml/2006/main" count="108" uniqueCount="74">
  <si>
    <t>序号</t>
  </si>
  <si>
    <t>项目名称</t>
  </si>
  <si>
    <t>建设规模及内容</t>
  </si>
  <si>
    <t>总投资(万元)</t>
  </si>
  <si>
    <t>2022年政府建设资金需求（万元）</t>
  </si>
  <si>
    <t>2022年绩效目标</t>
  </si>
  <si>
    <t>总需求</t>
  </si>
  <si>
    <t>其中：区政府资金需求</t>
  </si>
  <si>
    <t>万寿路南延（文体东街-正阳大街）道路工程</t>
  </si>
  <si>
    <t>城市主干路、长约500米，红线宽50米-70米。</t>
  </si>
  <si>
    <t>交该工程的建设实施，是统筹南、北城区发展、新增交通通道、改善南城交通环境、完善丰台地区地上路网和地下管网，落实“城南行动计划”的需要。2022年计划完成交地面积占总用地面积约50%</t>
  </si>
  <si>
    <t>京良路西段</t>
  </si>
  <si>
    <t>西起六环路东侧，与现况京昆联络线高速主线收费站相接，东至京港澳高速公路西侧，与现况京良快速路相接，道路全长约3.73公里，红线宽度80米。主路按城市快速路标准建设；辅路按照城市次干路标准建设</t>
  </si>
  <si>
    <t>该工程的建设实施，是统筹南、北城区发展、新增交通通道、改善南城交通环境、完善丰台地区地上路网和地下管网，落实“城南行动计划”的需要。2022年计划完成拆迁工作</t>
  </si>
  <si>
    <t>四合庄西路（丰台南路-丰台北路）道路工程</t>
  </si>
  <si>
    <t>城市主干路、长约2.9公里。</t>
  </si>
  <si>
    <t>该工程的建设实施，是统筹南、北城区发展、新增交通通道、改善南城交通环境、完善丰台地区地上路网和地下管网，落实“城南行动计划”的需要。2022年计划交地面积占总用地面积约100%</t>
  </si>
  <si>
    <t>丰台区柳村路（五圈路-南三环）道路工程</t>
  </si>
  <si>
    <t>城市主干路，全长约2.8公里，红线宽50—70米</t>
  </si>
  <si>
    <t>该工程的建设实施，是统筹南、北城区发展、新增交通通道、改善南城交通环境、完善丰台地区地上路网和地下管网，落实“城南行动计划”的需要。2022年计划完成总工程量100%；完成拆迁量100%</t>
  </si>
  <si>
    <t>东货场路</t>
  </si>
  <si>
    <t>城市次干路，长1公里</t>
  </si>
  <si>
    <t>该工程的建设实施，是统筹南、北城区发展、新增交通通道、改善南城交通环境、完善丰台地区地上路网和地下管网，落实“城南行动计划”的需要。2022年计划主体工程基本完工。</t>
  </si>
  <si>
    <t>站房西侧立交专用匝道工程</t>
  </si>
  <si>
    <t>西侧立交专用匝道工程共设进出匝道11条，长共约3.9公里。</t>
  </si>
  <si>
    <t>该工程的建设实施，是统筹南、北城区发展、新增交通通道、改善南城交通环境、完善丰台地区地上路网和地下管网，落实“城南行动计划”的需要。2022年计划交地面积占总用地面积约100%。</t>
  </si>
  <si>
    <t>丰台区2022年平原重点区域造林绿化工程</t>
  </si>
  <si>
    <t>实施景观生态林2105亩</t>
  </si>
  <si>
    <t>该工程是“一绿”“二绿”的重要组成部分。2022年总体目标为完成市级任务。</t>
  </si>
  <si>
    <t>丰西二号路（大井西路-康辛路）道路工程</t>
  </si>
  <si>
    <t>城市次干路，红线宽30米，全长1317米</t>
  </si>
  <si>
    <t>区城管委（交通委）</t>
  </si>
  <si>
    <t>市公联公司</t>
  </si>
  <si>
    <t>丰台区</t>
  </si>
  <si>
    <t>交地面积占总用地面积约0%</t>
  </si>
  <si>
    <t>交地面积占总用地面积约50%</t>
  </si>
  <si>
    <t>区城管委（区交通委）</t>
  </si>
  <si>
    <t>首发集团</t>
  </si>
  <si>
    <t>丰台区、房山区</t>
  </si>
  <si>
    <t>前期-京发改（前期）[2020]1号</t>
  </si>
  <si>
    <t>完成拆迁量60%</t>
  </si>
  <si>
    <t>完成拆迁工作</t>
  </si>
  <si>
    <t>交地面积占总用地面积约99%</t>
  </si>
  <si>
    <t>交地面积占总用地面积约100%</t>
  </si>
  <si>
    <t>北京恒盛宏大道路投资有限公司</t>
  </si>
  <si>
    <t>丰台区花乡</t>
  </si>
  <si>
    <t>可研-京发改（审）[2020]203号</t>
  </si>
  <si>
    <t>完成总工程量35%；完成拆迁量60%</t>
  </si>
  <si>
    <t>完成总工程量100%；完成拆迁量100%</t>
  </si>
  <si>
    <t>区交通委</t>
  </si>
  <si>
    <t>北京市公联公司</t>
  </si>
  <si>
    <t>丰台区。万寿路南延-四合庄西路</t>
  </si>
  <si>
    <t>可研-京丰台发改（审）〔2020〕77号</t>
  </si>
  <si>
    <t>累计完成总工程量的30%</t>
  </si>
  <si>
    <t>主体工程基本完工</t>
  </si>
  <si>
    <t>丰台区生活垃圾循环经济园湿解处理厂</t>
  </si>
  <si>
    <t>丰台区城管委</t>
  </si>
  <si>
    <t>北京市丰台区宛平街道北天堂村420号院（丰台区循环经济产业园内）</t>
  </si>
  <si>
    <t>项目设计生活垃圾生化处理能力为600吨/天。主要建设内容包括：湿解处理系统、填埋气收集系统、湿解供气系统、除臭系统、电气系统、自动控制系统、湿解车间、堆肥及后处理车间、综合楼及相关配套系统等。</t>
  </si>
  <si>
    <r>
      <rPr>
        <sz val="9"/>
        <rFont val="宋体"/>
        <charset val="134"/>
      </rPr>
      <t>京发改</t>
    </r>
    <r>
      <rPr>
        <sz val="9"/>
        <rFont val="仿宋_GB2312"/>
        <charset val="134"/>
      </rPr>
      <t>〔</t>
    </r>
    <r>
      <rPr>
        <sz val="9"/>
        <rFont val="宋体"/>
        <charset val="134"/>
      </rPr>
      <t>2014</t>
    </r>
    <r>
      <rPr>
        <sz val="9"/>
        <rFont val="仿宋_GB2312"/>
        <charset val="134"/>
      </rPr>
      <t>〕</t>
    </r>
    <r>
      <rPr>
        <sz val="9"/>
        <rFont val="宋体"/>
        <charset val="134"/>
      </rPr>
      <t>966号</t>
    </r>
  </si>
  <si>
    <t>完工</t>
  </si>
  <si>
    <t>无</t>
  </si>
  <si>
    <t>京丰台发改（审）[2020]89号</t>
  </si>
  <si>
    <t>交地面积占总用地面积约73%</t>
  </si>
  <si>
    <t>丰台区张新路（康辛路-四合庄一号路）桥梁工程</t>
  </si>
  <si>
    <t>张新路K0+150至K0+740，跨四环桥梁工程</t>
  </si>
  <si>
    <t>概算-京丰台发改（审）[2020]4号</t>
  </si>
  <si>
    <t>完成工程量30%</t>
  </si>
  <si>
    <t>完成工程量95%</t>
  </si>
  <si>
    <t>丰台区园林绿化局</t>
  </si>
  <si>
    <t>完成2022年任务</t>
  </si>
  <si>
    <t>大井西路-康辛路）</t>
  </si>
  <si>
    <t>可研-
京丰台发改（审）
[2021]44号</t>
  </si>
  <si>
    <t>开工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</si>
</sst>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  <numFmt numFmtId="177" formatCode="0_);[Red]\(0\)"/>
    <numFmt numFmtId="178" formatCode="0.00_);\(0.00\)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/>
    <xf numFmtId="0" fontId="27" fillId="0" borderId="0">
      <alignment vertical="center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52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0" fontId="1" fillId="0" borderId="1" xfId="5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4" fillId="0" borderId="1" xfId="12" applyFont="1" applyFill="1" applyBorder="1" applyAlignment="1" applyProtection="1">
      <alignment horizontal="right" vertical="center" wrapText="1"/>
    </xf>
    <xf numFmtId="177" fontId="4" fillId="0" borderId="1" xfId="52" applyNumberFormat="1" applyFont="1" applyFill="1" applyBorder="1" applyAlignment="1">
      <alignment horizontal="center" vertical="center" wrapText="1"/>
    </xf>
    <xf numFmtId="10" fontId="5" fillId="0" borderId="1" xfId="51" applyNumberFormat="1" applyFont="1" applyFill="1" applyBorder="1" applyAlignment="1">
      <alignment horizontal="right" vertical="center" wrapText="1"/>
    </xf>
    <xf numFmtId="177" fontId="5" fillId="0" borderId="1" xfId="52" applyNumberFormat="1" applyFont="1" applyFill="1" applyBorder="1" applyAlignment="1">
      <alignment horizontal="center" vertical="center" wrapText="1"/>
    </xf>
    <xf numFmtId="177" fontId="1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76" fontId="1" fillId="0" borderId="1" xfId="52" applyNumberFormat="1" applyFont="1" applyFill="1" applyBorder="1" applyAlignment="1">
      <alignment horizontal="center" vertical="center" wrapText="1"/>
    </xf>
    <xf numFmtId="178" fontId="1" fillId="0" borderId="1" xfId="51" applyNumberFormat="1" applyFont="1" applyFill="1" applyBorder="1" applyAlignment="1">
      <alignment horizontal="left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178" fontId="4" fillId="0" borderId="1" xfId="51" applyNumberFormat="1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常规_2010-2012年南城拟实施重点项目——基础设施0708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  <cellStyle name="样式 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J5" sqref="J5"/>
    </sheetView>
  </sheetViews>
  <sheetFormatPr defaultColWidth="8.89166666666667" defaultRowHeight="13.5" outlineLevelCol="6"/>
  <cols>
    <col min="1" max="1" width="8.89166666666667" style="22"/>
    <col min="2" max="2" width="18.3333333333333" style="23" customWidth="1"/>
    <col min="3" max="3" width="32.3833333333333" style="22" customWidth="1"/>
    <col min="4" max="4" width="13.3833333333333" style="22" customWidth="1"/>
    <col min="5" max="5" width="13.75" style="22" customWidth="1"/>
    <col min="6" max="6" width="12.5" style="22" customWidth="1"/>
    <col min="7" max="7" width="54.5583333333333" style="22" customWidth="1"/>
    <col min="8" max="16384" width="8.89166666666667" style="22"/>
  </cols>
  <sheetData>
    <row r="1" s="19" customFormat="1" ht="30" customHeight="1" spans="1:7">
      <c r="A1" s="24" t="s">
        <v>0</v>
      </c>
      <c r="B1" s="24" t="s">
        <v>1</v>
      </c>
      <c r="C1" s="24" t="s">
        <v>2</v>
      </c>
      <c r="D1" s="25" t="s">
        <v>3</v>
      </c>
      <c r="E1" s="24" t="s">
        <v>4</v>
      </c>
      <c r="F1" s="26"/>
      <c r="G1" s="24" t="s">
        <v>5</v>
      </c>
    </row>
    <row r="2" s="19" customFormat="1" ht="42" customHeight="1" spans="1:7">
      <c r="A2" s="24"/>
      <c r="B2" s="24"/>
      <c r="C2" s="24"/>
      <c r="D2" s="27"/>
      <c r="E2" s="28" t="s">
        <v>6</v>
      </c>
      <c r="F2" s="24" t="s">
        <v>7</v>
      </c>
      <c r="G2" s="24"/>
    </row>
    <row r="3" s="19" customFormat="1" ht="44" customHeight="1" spans="1:7">
      <c r="A3" s="29">
        <v>1</v>
      </c>
      <c r="B3" s="1" t="s">
        <v>8</v>
      </c>
      <c r="C3" s="1" t="s">
        <v>9</v>
      </c>
      <c r="D3" s="3">
        <v>160000</v>
      </c>
      <c r="E3" s="3">
        <v>160000</v>
      </c>
      <c r="F3" s="3">
        <v>160000</v>
      </c>
      <c r="G3" s="13" t="s">
        <v>10</v>
      </c>
    </row>
    <row r="4" s="19" customFormat="1" ht="66" customHeight="1" spans="1:7">
      <c r="A4" s="30">
        <v>2</v>
      </c>
      <c r="B4" s="1" t="s">
        <v>11</v>
      </c>
      <c r="C4" s="1" t="s">
        <v>12</v>
      </c>
      <c r="D4" s="3">
        <v>90000</v>
      </c>
      <c r="E4" s="3">
        <v>30000</v>
      </c>
      <c r="F4" s="3">
        <v>30000</v>
      </c>
      <c r="G4" s="13" t="s">
        <v>13</v>
      </c>
    </row>
    <row r="5" s="19" customFormat="1" ht="37" customHeight="1" spans="1:7">
      <c r="A5" s="30">
        <v>3</v>
      </c>
      <c r="B5" s="1" t="s">
        <v>14</v>
      </c>
      <c r="C5" s="1" t="s">
        <v>15</v>
      </c>
      <c r="D5" s="3">
        <v>51568.18</v>
      </c>
      <c r="E5" s="3">
        <v>10000</v>
      </c>
      <c r="F5" s="3">
        <v>5000</v>
      </c>
      <c r="G5" s="13" t="s">
        <v>16</v>
      </c>
    </row>
    <row r="6" s="20" customFormat="1" ht="37" customHeight="1" spans="1:7">
      <c r="A6" s="29">
        <v>4</v>
      </c>
      <c r="B6" s="1" t="s">
        <v>17</v>
      </c>
      <c r="C6" s="1" t="s">
        <v>18</v>
      </c>
      <c r="D6" s="3">
        <v>47768</v>
      </c>
      <c r="E6" s="3">
        <v>15711</v>
      </c>
      <c r="F6" s="3">
        <v>5700</v>
      </c>
      <c r="G6" s="13" t="s">
        <v>19</v>
      </c>
    </row>
    <row r="7" s="20" customFormat="1" ht="37" customHeight="1" spans="1:7">
      <c r="A7" s="29">
        <v>5</v>
      </c>
      <c r="B7" s="1" t="s">
        <v>20</v>
      </c>
      <c r="C7" s="1" t="s">
        <v>21</v>
      </c>
      <c r="D7" s="3">
        <v>36665.34</v>
      </c>
      <c r="E7" s="3">
        <v>12900</v>
      </c>
      <c r="F7" s="3">
        <v>8300</v>
      </c>
      <c r="G7" s="13" t="s">
        <v>22</v>
      </c>
    </row>
    <row r="8" s="19" customFormat="1" ht="37" customHeight="1" spans="1:7">
      <c r="A8" s="29">
        <v>6</v>
      </c>
      <c r="B8" s="1" t="s">
        <v>23</v>
      </c>
      <c r="C8" s="1" t="s">
        <v>24</v>
      </c>
      <c r="D8" s="3">
        <v>23020.88</v>
      </c>
      <c r="E8" s="3">
        <v>21489.56</v>
      </c>
      <c r="F8" s="3">
        <v>3989.56</v>
      </c>
      <c r="G8" s="13" t="s">
        <v>25</v>
      </c>
    </row>
    <row r="9" s="20" customFormat="1" ht="37" customHeight="1" spans="1:7">
      <c r="A9" s="29">
        <v>7</v>
      </c>
      <c r="B9" s="1" t="s">
        <v>26</v>
      </c>
      <c r="C9" s="1" t="s">
        <v>27</v>
      </c>
      <c r="D9" s="3">
        <v>12630</v>
      </c>
      <c r="E9" s="3">
        <v>10104</v>
      </c>
      <c r="F9" s="3">
        <v>5052</v>
      </c>
      <c r="G9" s="13" t="s">
        <v>28</v>
      </c>
    </row>
    <row r="10" s="21" customFormat="1" ht="37" customHeight="1" spans="1:7">
      <c r="A10" s="29">
        <v>8</v>
      </c>
      <c r="B10" s="1" t="s">
        <v>29</v>
      </c>
      <c r="C10" s="1" t="s">
        <v>30</v>
      </c>
      <c r="D10" s="3">
        <v>8692.7</v>
      </c>
      <c r="E10" s="3">
        <v>5000</v>
      </c>
      <c r="F10" s="3">
        <v>5000</v>
      </c>
      <c r="G10" s="13" t="s">
        <v>22</v>
      </c>
    </row>
  </sheetData>
  <mergeCells count="6">
    <mergeCell ref="E1:F1"/>
    <mergeCell ref="A1:A2"/>
    <mergeCell ref="B1:B2"/>
    <mergeCell ref="C1:C2"/>
    <mergeCell ref="D1:D2"/>
    <mergeCell ref="G1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T2" sqref="T2:T11"/>
    </sheetView>
  </sheetViews>
  <sheetFormatPr defaultColWidth="9" defaultRowHeight="13.5"/>
  <sheetData>
    <row r="1" spans="1:20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</row>
    <row r="2" ht="56.25" spans="1:20">
      <c r="A2" s="1" t="s">
        <v>8</v>
      </c>
      <c r="B2" s="2" t="s">
        <v>31</v>
      </c>
      <c r="C2" s="2" t="s">
        <v>32</v>
      </c>
      <c r="D2" s="2" t="s">
        <v>33</v>
      </c>
      <c r="E2" s="1" t="s">
        <v>9</v>
      </c>
      <c r="F2" s="3">
        <v>160000</v>
      </c>
      <c r="G2" s="3"/>
      <c r="H2" s="3">
        <v>160000</v>
      </c>
      <c r="I2" s="3">
        <v>0</v>
      </c>
      <c r="J2" s="3">
        <v>0</v>
      </c>
      <c r="K2" s="3">
        <v>0</v>
      </c>
      <c r="L2" s="3">
        <f>M2+N2</f>
        <v>160000</v>
      </c>
      <c r="M2" s="3">
        <v>0</v>
      </c>
      <c r="N2" s="3">
        <v>160000</v>
      </c>
      <c r="O2" s="4">
        <v>0</v>
      </c>
      <c r="P2" s="5"/>
      <c r="Q2" s="12">
        <v>43800</v>
      </c>
      <c r="R2" s="12">
        <v>44897</v>
      </c>
      <c r="S2" s="5" t="s">
        <v>34</v>
      </c>
      <c r="T2" s="13" t="s">
        <v>35</v>
      </c>
    </row>
    <row r="3" ht="213.75" spans="1:20">
      <c r="A3" s="1" t="s">
        <v>11</v>
      </c>
      <c r="B3" s="2" t="s">
        <v>36</v>
      </c>
      <c r="C3" s="2" t="s">
        <v>37</v>
      </c>
      <c r="D3" s="2" t="s">
        <v>38</v>
      </c>
      <c r="E3" s="1" t="s">
        <v>12</v>
      </c>
      <c r="F3" s="3">
        <v>90000</v>
      </c>
      <c r="G3" s="3">
        <v>30000</v>
      </c>
      <c r="H3" s="3">
        <v>60000</v>
      </c>
      <c r="I3" s="3">
        <v>0</v>
      </c>
      <c r="J3" s="3">
        <v>25000</v>
      </c>
      <c r="K3" s="3">
        <v>46631</v>
      </c>
      <c r="L3" s="3">
        <v>30000</v>
      </c>
      <c r="M3" s="3">
        <v>0</v>
      </c>
      <c r="N3" s="3">
        <v>30000</v>
      </c>
      <c r="O3" s="6">
        <f>K3/H3</f>
        <v>0.777183333333333</v>
      </c>
      <c r="P3" s="7" t="s">
        <v>39</v>
      </c>
      <c r="Q3" s="14">
        <v>44166</v>
      </c>
      <c r="R3" s="14">
        <v>44896</v>
      </c>
      <c r="S3" s="15" t="s">
        <v>40</v>
      </c>
      <c r="T3" s="13" t="s">
        <v>41</v>
      </c>
    </row>
    <row r="4" ht="45" spans="1:20">
      <c r="A4" s="1" t="s">
        <v>14</v>
      </c>
      <c r="B4" s="2" t="s">
        <v>31</v>
      </c>
      <c r="C4" s="2" t="s">
        <v>32</v>
      </c>
      <c r="D4" s="2" t="s">
        <v>33</v>
      </c>
      <c r="E4" s="1" t="s">
        <v>15</v>
      </c>
      <c r="F4" s="3">
        <v>51568.18</v>
      </c>
      <c r="G4" s="3">
        <f>F4*0.5</f>
        <v>25784.09</v>
      </c>
      <c r="H4" s="3">
        <f>G4</f>
        <v>25784.09</v>
      </c>
      <c r="I4" s="3">
        <v>0</v>
      </c>
      <c r="J4" s="3">
        <v>0</v>
      </c>
      <c r="K4" s="3">
        <v>12103.98</v>
      </c>
      <c r="L4" s="3">
        <f>M4+N4</f>
        <v>10000</v>
      </c>
      <c r="M4" s="3">
        <v>5000</v>
      </c>
      <c r="N4" s="3">
        <v>5000</v>
      </c>
      <c r="O4" s="4">
        <v>0</v>
      </c>
      <c r="P4" s="5"/>
      <c r="Q4" s="12">
        <v>43800</v>
      </c>
      <c r="R4" s="12">
        <v>44896</v>
      </c>
      <c r="S4" s="5" t="s">
        <v>42</v>
      </c>
      <c r="T4" s="13" t="s">
        <v>43</v>
      </c>
    </row>
    <row r="5" ht="56.25" spans="1:20">
      <c r="A5" s="1" t="s">
        <v>17</v>
      </c>
      <c r="B5" s="2" t="s">
        <v>36</v>
      </c>
      <c r="C5" s="2" t="s">
        <v>44</v>
      </c>
      <c r="D5" s="2" t="s">
        <v>45</v>
      </c>
      <c r="E5" s="1" t="s">
        <v>18</v>
      </c>
      <c r="F5" s="3">
        <v>47768</v>
      </c>
      <c r="G5" s="3">
        <v>47768</v>
      </c>
      <c r="H5" s="3">
        <v>0</v>
      </c>
      <c r="I5" s="3">
        <v>0</v>
      </c>
      <c r="J5" s="3">
        <v>25500</v>
      </c>
      <c r="K5" s="3">
        <v>30551.12</v>
      </c>
      <c r="L5" s="3">
        <f>M5+N5</f>
        <v>15711</v>
      </c>
      <c r="M5" s="3">
        <v>10011</v>
      </c>
      <c r="N5" s="3">
        <v>5700</v>
      </c>
      <c r="O5" s="6"/>
      <c r="P5" s="7" t="s">
        <v>46</v>
      </c>
      <c r="Q5" s="14">
        <v>43770</v>
      </c>
      <c r="R5" s="14">
        <v>44896</v>
      </c>
      <c r="S5" s="15" t="s">
        <v>47</v>
      </c>
      <c r="T5" s="13" t="s">
        <v>48</v>
      </c>
    </row>
    <row r="6" ht="60" spans="1:20">
      <c r="A6" s="1" t="s">
        <v>20</v>
      </c>
      <c r="B6" s="2" t="s">
        <v>49</v>
      </c>
      <c r="C6" s="2" t="s">
        <v>50</v>
      </c>
      <c r="D6" s="2" t="s">
        <v>51</v>
      </c>
      <c r="E6" s="1" t="s">
        <v>21</v>
      </c>
      <c r="F6" s="3">
        <v>36665.34</v>
      </c>
      <c r="G6" s="3">
        <v>18332.67</v>
      </c>
      <c r="H6" s="3">
        <v>18332.67</v>
      </c>
      <c r="I6" s="3">
        <v>0</v>
      </c>
      <c r="J6" s="3">
        <v>10000</v>
      </c>
      <c r="K6" s="3">
        <f>6786.36+500</f>
        <v>7286.36</v>
      </c>
      <c r="L6" s="3">
        <f>M6+N6</f>
        <v>12900</v>
      </c>
      <c r="M6" s="3">
        <v>4600</v>
      </c>
      <c r="N6" s="3">
        <v>8300</v>
      </c>
      <c r="O6" s="8">
        <f>K6/H6</f>
        <v>0.397452198725008</v>
      </c>
      <c r="P6" s="9" t="s">
        <v>52</v>
      </c>
      <c r="Q6" s="16">
        <v>44256</v>
      </c>
      <c r="R6" s="16">
        <v>45078</v>
      </c>
      <c r="S6" s="9" t="s">
        <v>53</v>
      </c>
      <c r="T6" s="13" t="s">
        <v>54</v>
      </c>
    </row>
    <row r="7" ht="213.75" spans="1:20">
      <c r="A7" s="1" t="s">
        <v>55</v>
      </c>
      <c r="B7" s="2" t="s">
        <v>56</v>
      </c>
      <c r="C7" s="2" t="s">
        <v>56</v>
      </c>
      <c r="D7" s="2" t="s">
        <v>57</v>
      </c>
      <c r="E7" s="1" t="s">
        <v>58</v>
      </c>
      <c r="F7" s="3">
        <v>34986</v>
      </c>
      <c r="G7" s="3">
        <v>12352</v>
      </c>
      <c r="H7" s="3">
        <v>22034</v>
      </c>
      <c r="I7" s="3">
        <v>0</v>
      </c>
      <c r="J7" s="3">
        <v>11100</v>
      </c>
      <c r="K7" s="3">
        <v>21130</v>
      </c>
      <c r="L7" s="3">
        <v>4446</v>
      </c>
      <c r="M7" s="3">
        <v>1252</v>
      </c>
      <c r="N7" s="3">
        <v>3194</v>
      </c>
      <c r="O7" s="4">
        <v>0.65</v>
      </c>
      <c r="P7" s="10" t="s">
        <v>59</v>
      </c>
      <c r="Q7" s="12">
        <v>42248</v>
      </c>
      <c r="R7" s="12">
        <v>44044</v>
      </c>
      <c r="S7" s="13" t="s">
        <v>60</v>
      </c>
      <c r="T7" s="13" t="s">
        <v>61</v>
      </c>
    </row>
    <row r="8" ht="67.5" spans="1:20">
      <c r="A8" s="1" t="s">
        <v>23</v>
      </c>
      <c r="B8" s="2" t="s">
        <v>31</v>
      </c>
      <c r="C8" s="2" t="s">
        <v>32</v>
      </c>
      <c r="D8" s="2" t="s">
        <v>33</v>
      </c>
      <c r="E8" s="1" t="s">
        <v>24</v>
      </c>
      <c r="F8" s="3">
        <v>23020.88</v>
      </c>
      <c r="G8" s="3">
        <f>F8*0.5</f>
        <v>11510.44</v>
      </c>
      <c r="H8" s="3">
        <f>G8</f>
        <v>11510.44</v>
      </c>
      <c r="I8" s="3">
        <v>0</v>
      </c>
      <c r="J8" s="3">
        <v>0</v>
      </c>
      <c r="K8" s="3">
        <v>11510.44</v>
      </c>
      <c r="L8" s="3">
        <f>M8+N8</f>
        <v>21489.56</v>
      </c>
      <c r="M8" s="3">
        <f>35000/2</f>
        <v>17500</v>
      </c>
      <c r="N8" s="3">
        <f>31000/2-K8</f>
        <v>3989.56</v>
      </c>
      <c r="O8" s="4">
        <f>K8/H8</f>
        <v>1</v>
      </c>
      <c r="P8" s="5" t="s">
        <v>62</v>
      </c>
      <c r="Q8" s="12">
        <v>43800</v>
      </c>
      <c r="R8" s="12">
        <v>44896</v>
      </c>
      <c r="S8" s="5" t="s">
        <v>63</v>
      </c>
      <c r="T8" s="13" t="s">
        <v>43</v>
      </c>
    </row>
    <row r="9" ht="56.25" spans="1:20">
      <c r="A9" s="1" t="s">
        <v>64</v>
      </c>
      <c r="B9" s="2" t="s">
        <v>36</v>
      </c>
      <c r="C9" s="2" t="s">
        <v>44</v>
      </c>
      <c r="D9" s="2" t="s">
        <v>45</v>
      </c>
      <c r="E9" s="1" t="s">
        <v>65</v>
      </c>
      <c r="F9" s="3">
        <v>14263.13</v>
      </c>
      <c r="G9" s="3">
        <v>0</v>
      </c>
      <c r="H9" s="3">
        <v>14263.13</v>
      </c>
      <c r="I9" s="3">
        <v>0</v>
      </c>
      <c r="J9" s="3">
        <v>0</v>
      </c>
      <c r="K9" s="3">
        <v>2855.66</v>
      </c>
      <c r="L9" s="3">
        <f>M9+N9</f>
        <v>3500</v>
      </c>
      <c r="M9" s="3">
        <v>0</v>
      </c>
      <c r="N9" s="3">
        <v>3500</v>
      </c>
      <c r="O9" s="6">
        <f>K9/H9</f>
        <v>0.200212716283172</v>
      </c>
      <c r="P9" s="7" t="s">
        <v>66</v>
      </c>
      <c r="Q9" s="14">
        <v>44044</v>
      </c>
      <c r="R9" s="14">
        <v>45261</v>
      </c>
      <c r="S9" s="15" t="s">
        <v>67</v>
      </c>
      <c r="T9" s="13" t="s">
        <v>68</v>
      </c>
    </row>
    <row r="10" ht="45" spans="1:20">
      <c r="A10" s="1" t="s">
        <v>26</v>
      </c>
      <c r="B10" s="2" t="s">
        <v>69</v>
      </c>
      <c r="C10" s="2" t="s">
        <v>69</v>
      </c>
      <c r="D10" s="2" t="s">
        <v>33</v>
      </c>
      <c r="E10" s="1" t="s">
        <v>27</v>
      </c>
      <c r="F10" s="3">
        <v>12630</v>
      </c>
      <c r="G10" s="3">
        <v>6315</v>
      </c>
      <c r="H10" s="3">
        <v>6315</v>
      </c>
      <c r="I10" s="3"/>
      <c r="J10" s="3">
        <v>0</v>
      </c>
      <c r="K10" s="3">
        <v>0</v>
      </c>
      <c r="L10" s="3">
        <v>10104</v>
      </c>
      <c r="M10" s="3">
        <v>5052</v>
      </c>
      <c r="N10" s="3">
        <v>5052</v>
      </c>
      <c r="O10" s="4">
        <v>0</v>
      </c>
      <c r="P10" s="11"/>
      <c r="Q10" s="17">
        <v>44682</v>
      </c>
      <c r="R10" s="17">
        <v>44926</v>
      </c>
      <c r="S10" s="18"/>
      <c r="T10" s="13" t="s">
        <v>70</v>
      </c>
    </row>
    <row r="11" ht="45" spans="1:20">
      <c r="A11" s="1" t="s">
        <v>29</v>
      </c>
      <c r="B11" s="2" t="s">
        <v>36</v>
      </c>
      <c r="C11" s="2" t="s">
        <v>44</v>
      </c>
      <c r="D11" s="2" t="s">
        <v>71</v>
      </c>
      <c r="E11" s="1" t="s">
        <v>30</v>
      </c>
      <c r="F11" s="3">
        <v>8692.7</v>
      </c>
      <c r="G11" s="3">
        <v>0</v>
      </c>
      <c r="H11" s="3">
        <v>8692.7</v>
      </c>
      <c r="I11" s="3">
        <v>0</v>
      </c>
      <c r="J11" s="3">
        <v>0</v>
      </c>
      <c r="K11" s="3">
        <v>420</v>
      </c>
      <c r="L11" s="3">
        <v>5000</v>
      </c>
      <c r="M11" s="3">
        <v>0</v>
      </c>
      <c r="N11" s="3">
        <v>5000</v>
      </c>
      <c r="O11" s="6">
        <v>0.0483164034189607</v>
      </c>
      <c r="P11" s="7" t="s">
        <v>72</v>
      </c>
      <c r="Q11" s="12">
        <v>44532</v>
      </c>
      <c r="R11" s="14">
        <v>44896</v>
      </c>
      <c r="S11" s="15" t="s">
        <v>73</v>
      </c>
      <c r="T11" s="13" t="s">
        <v>60</v>
      </c>
    </row>
  </sheetData>
  <sortState ref="A2:T11">
    <sortCondition ref="F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姚鑫</dc:creator>
  <cp:lastModifiedBy>赵为</cp:lastModifiedBy>
  <dcterms:created xsi:type="dcterms:W3CDTF">2021-11-22T07:00:00Z</dcterms:created>
  <dcterms:modified xsi:type="dcterms:W3CDTF">2023-09-25T07:45:44Z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